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EAI" sheetId="4" r:id="rId1"/>
  </sheets>
  <definedNames>
    <definedName name="_xlnm._FilterDatabase" localSheetId="0" hidden="1">EAI!#REF!</definedName>
    <definedName name="_xlnm.Print_Area" localSheetId="0">EAI!$A$1:$H$49</definedName>
  </definedNames>
  <calcPr calcId="144525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H39" i="4" s="1"/>
  <c r="E16" i="4"/>
  <c r="H16" i="4"/>
  <c r="E31" i="4"/>
  <c r="E21" i="4"/>
  <c r="E39" i="4" l="1"/>
</calcChain>
</file>

<file path=xl/sharedStrings.xml><?xml version="1.0" encoding="utf-8"?>
<sst xmlns="http://schemas.openxmlformats.org/spreadsheetml/2006/main" count="103" uniqueCount="57">
  <si>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</si>
  <si>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</si>
  <si>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</si>
  <si>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</si>
  <si>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</si>
  <si>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</si>
  <si>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</si>
  <si>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</si>
  <si>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</si>
  <si>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</si>
  <si>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</si>
  <si>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</si>
  <si>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</si>
  <si>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</si>
  <si>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</si>
  <si>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</si>
  <si>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</si>
  <si>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</si>
  <si>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</si>
  <si>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</si>
  <si>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</si>
  <si>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</si>
  <si>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</si>
  <si>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</si>
  <si>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</si>
  <si>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</si>
  <si>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</si>
  <si>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</si>
  <si>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</si>
  <si>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</si>
  <si>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</si>
  <si>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</si>
  <si>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</si>
  <si>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</si>
  <si>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</si>
  <si>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</si>
  <si>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</si>
  <si>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</si>
  <si>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</si>
  <si>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</si>
  <si>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</si>
  <si>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</si>
  <si>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</si>
  <si>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</si>
  <si>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</si>
  <si>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</si>
  <si>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</si>
  <si>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</si>
  <si>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</si>
  <si>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LIC. JULIO CESAR ERNESTO PRIETO GALLARDO</t>
  </si>
  <si>
    <t>TESORERA MUNICIPAL</t>
  </si>
  <si>
    <t>PRESIDENTE MUNICIPAL</t>
  </si>
  <si>
    <t>Bajo protesta de decir verdad declaramos que los Estados Financieros y sus notas, son razonablemente correctos y son responsabilidad del emisor.</t>
  </si>
  <si>
    <t>Municipio de Salamanca, Guanajuato.
Estado Analítico de Ingresos
Del 1 de Enero al 31 de Diciembre del 2021</t>
  </si>
  <si>
    <t xml:space="preserve"> </t>
  </si>
  <si>
    <t>p</t>
  </si>
  <si>
    <t>C.P. HERLINDA CASTILLO AGUADO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</si>
</sst>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0" fontId="4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vertical="top"/>
      <protection locked="0"/>
    </xf>
    <xf numFmtId="0" fontId="8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9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vertical="top" wrapText="1"/>
      <protection locked="0"/>
    </xf>
    <xf numFmtId="0" fontId="8" fillId="0" borderId="0" xfId="8" applyFont="1" applyFill="1" applyBorder="1" applyAlignment="1" applyProtection="1">
      <alignment vertical="top" wrapText="1"/>
      <protection locked="0"/>
    </xf>
    <xf numFmtId="49" fontId="13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9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>
      <alignment vertical="top"/>
    </xf>
    <xf numFmtId="0" fontId="14" fillId="2" borderId="10" xfId="8" applyFont="1" applyFill="1" applyBorder="1" applyAlignment="1">
      <alignment horizontal="center" vertical="center" wrapText="1"/>
    </xf>
    <xf numFmtId="0" fontId="14" fillId="2" borderId="7" xfId="8" applyFont="1" applyFill="1" applyBorder="1" applyAlignment="1">
      <alignment horizontal="center" vertical="center" wrapText="1"/>
    </xf>
    <xf numFmtId="0" fontId="14" fillId="2" borderId="8" xfId="8" applyFont="1" applyFill="1" applyBorder="1" applyAlignment="1">
      <alignment horizontal="center" vertical="center" wrapText="1"/>
    </xf>
    <xf numFmtId="0" fontId="14" fillId="2" borderId="10" xfId="8" quotePrefix="1" applyFont="1" applyFill="1" applyBorder="1" applyAlignment="1">
      <alignment horizontal="center" vertical="center" wrapText="1"/>
    </xf>
    <xf numFmtId="0" fontId="14" fillId="2" borderId="7" xfId="8" quotePrefix="1" applyFont="1" applyFill="1" applyBorder="1" applyAlignment="1">
      <alignment horizontal="center" vertical="center" wrapText="1"/>
    </xf>
    <xf numFmtId="4" fontId="15" fillId="0" borderId="12" xfId="8" applyNumberFormat="1" applyFont="1" applyFill="1" applyBorder="1" applyAlignment="1" applyProtection="1">
      <alignment vertical="top"/>
      <protection locked="0"/>
    </xf>
    <xf numFmtId="4" fontId="15" fillId="0" borderId="14" xfId="8" applyNumberFormat="1" applyFont="1" applyFill="1" applyBorder="1" applyAlignment="1" applyProtection="1">
      <alignment vertical="top"/>
      <protection locked="0"/>
    </xf>
    <xf numFmtId="4" fontId="15" fillId="0" borderId="13" xfId="8" applyNumberFormat="1" applyFont="1" applyFill="1" applyBorder="1" applyAlignment="1" applyProtection="1">
      <alignment vertical="top"/>
      <protection locked="0"/>
    </xf>
    <xf numFmtId="4" fontId="14" fillId="0" borderId="12" xfId="8" applyNumberFormat="1" applyFont="1" applyFill="1" applyBorder="1" applyAlignment="1" applyProtection="1">
      <alignment vertical="top"/>
      <protection locked="0"/>
    </xf>
    <xf numFmtId="4" fontId="2" fillId="0" borderId="14" xfId="8" applyNumberFormat="1" applyFont="1" applyFill="1" applyBorder="1" applyAlignment="1" applyProtection="1">
      <alignment vertical="top"/>
      <protection locked="0"/>
    </xf>
    <xf numFmtId="4" fontId="14" fillId="0" borderId="14" xfId="8" applyNumberFormat="1" applyFont="1" applyFill="1" applyBorder="1" applyAlignment="1" applyProtection="1">
      <alignment vertical="top"/>
      <protection locked="0"/>
    </xf>
    <xf numFmtId="4" fontId="14" fillId="0" borderId="7" xfId="8" applyNumberFormat="1" applyFont="1" applyFill="1" applyBorder="1" applyAlignment="1" applyProtection="1">
      <alignment vertical="top"/>
      <protection locked="0"/>
    </xf>
    <xf numFmtId="4" fontId="14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9" fillId="0" borderId="5" xfId="8" applyFont="1" applyFill="1" applyBorder="1" applyAlignment="1" applyProtection="1">
      <alignment horizontal="left" vertical="top" wrapText="1"/>
    </xf>
    <xf numFmtId="0" fontId="9" fillId="0" borderId="2" xfId="8" applyFont="1" applyFill="1" applyBorder="1" applyAlignment="1" applyProtection="1">
      <alignment horizontal="left" vertical="top" wrapText="1"/>
    </xf>
    <xf numFmtId="0" fontId="14" fillId="2" borderId="8" xfId="8" applyFont="1" applyFill="1" applyBorder="1" applyAlignment="1" applyProtection="1">
      <alignment horizontal="center" vertical="center" wrapText="1"/>
      <protection locked="0"/>
    </xf>
    <xf numFmtId="0" fontId="14" fillId="2" borderId="9" xfId="8" applyFont="1" applyFill="1" applyBorder="1" applyAlignment="1" applyProtection="1">
      <alignment horizontal="center" vertical="center" wrapText="1"/>
      <protection locked="0"/>
    </xf>
    <xf numFmtId="0" fontId="14" fillId="2" borderId="10" xfId="8" applyFont="1" applyFill="1" applyBorder="1" applyAlignment="1" applyProtection="1">
      <alignment horizontal="center" vertical="center" wrapText="1"/>
      <protection locked="0"/>
    </xf>
    <xf numFmtId="0" fontId="14" fillId="2" borderId="4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5" xfId="8" applyFont="1" applyFill="1" applyBorder="1" applyAlignment="1">
      <alignment horizontal="center" vertical="center"/>
    </xf>
    <xf numFmtId="0" fontId="14" fillId="2" borderId="2" xfId="8" applyFont="1" applyFill="1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horizontal="center" vertical="center"/>
    </xf>
    <xf numFmtId="0" fontId="14" fillId="2" borderId="12" xfId="8" applyFont="1" applyFill="1" applyBorder="1" applyAlignment="1">
      <alignment horizontal="center" vertical="center" wrapText="1"/>
    </xf>
    <xf numFmtId="0" fontId="14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4" fontId="9" fillId="0" borderId="0" xfId="27" applyNumberFormat="1" applyFont="1" applyFill="1" applyBorder="1" applyAlignment="1" applyProtection="1">
      <alignment horizontal="center" vertical="center" wrapText="1"/>
      <protection locked="0"/>
    </xf>
  </cellXfs>
  <cellStyles count="63">
    <cellStyle name="=C:\WINNT\SYSTEM32\COMMAND.COM" xfId="1"/>
    <cellStyle name="Euro" xfId="2"/>
    <cellStyle name="Millares 2" xfId="3"/>
    <cellStyle name="Millares 2 2" xfId="4"/>
    <cellStyle name="Millares 2 2 2" xfId="28"/>
    <cellStyle name="Millares 2 2 2 2" xfId="55"/>
    <cellStyle name="Millares 2 2 3" xfId="46"/>
    <cellStyle name="Millares 2 2 4" xfId="37"/>
    <cellStyle name="Millares 2 2 5" xfId="19"/>
    <cellStyle name="Millares 2 3" xfId="5"/>
    <cellStyle name="Millares 2 3 2" xfId="29"/>
    <cellStyle name="Millares 2 3 2 2" xfId="56"/>
    <cellStyle name="Millares 2 3 3" xfId="47"/>
    <cellStyle name="Millares 2 3 4" xfId="38"/>
    <cellStyle name="Millares 2 3 5" xfId="20"/>
    <cellStyle name="Millares 2 4" xfId="27"/>
    <cellStyle name="Millares 2 4 2" xfId="54"/>
    <cellStyle name="Millares 2 5" xfId="45"/>
    <cellStyle name="Millares 2 6" xfId="36"/>
    <cellStyle name="Millares 2 7" xfId="18"/>
    <cellStyle name="Millares 3" xfId="6"/>
    <cellStyle name="Millares 3 2" xfId="30"/>
    <cellStyle name="Millares 3 2 2" xfId="57"/>
    <cellStyle name="Millares 3 3" xfId="48"/>
    <cellStyle name="Millares 3 4" xfId="39"/>
    <cellStyle name="Millares 3 5" xfId="21"/>
    <cellStyle name="Moneda 2" xfId="7"/>
    <cellStyle name="Moneda 2 2" xfId="31"/>
    <cellStyle name="Moneda 2 2 2" xfId="58"/>
    <cellStyle name="Moneda 2 3" xfId="49"/>
    <cellStyle name="Moneda 2 4" xfId="40"/>
    <cellStyle name="Moneda 2 5" xfId="22"/>
    <cellStyle name="Normal" xfId="0" builtinId="0"/>
    <cellStyle name="Normal 2" xfId="8"/>
    <cellStyle name="Normal 2 2" xfId="9"/>
    <cellStyle name="Normal 2 3" xfId="32"/>
    <cellStyle name="Normal 2 3 2" xfId="59"/>
    <cellStyle name="Normal 2 4" xfId="50"/>
    <cellStyle name="Normal 2 5" xfId="41"/>
    <cellStyle name="Normal 2 6" xfId="23"/>
    <cellStyle name="Normal 3" xfId="10"/>
    <cellStyle name="Normal 3 2" xfId="33"/>
    <cellStyle name="Normal 3 2 2" xfId="60"/>
    <cellStyle name="Normal 3 3" xfId="51"/>
    <cellStyle name="Normal 3 4" xfId="42"/>
    <cellStyle name="Normal 3 5" xfId="24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5"/>
    <cellStyle name="Normal 6 2 2 2" xfId="62"/>
    <cellStyle name="Normal 6 2 3" xfId="53"/>
    <cellStyle name="Normal 6 2 4" xfId="44"/>
    <cellStyle name="Normal 6 2 5" xfId="26"/>
    <cellStyle name="Normal 6 3" xfId="34"/>
    <cellStyle name="Normal 6 3 2" xfId="61"/>
    <cellStyle name="Normal 6 4" xfId="52"/>
    <cellStyle name="Normal 6 5" xfId="43"/>
    <cellStyle name="Normal 6 6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zoomScaleNormal="100" workbookViewId="0">
      <selection sqref="A1:H1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5" width="19.5703125" style="2" customWidth="1"/>
    <col min="6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54" t="s">
        <v>53</v>
      </c>
      <c r="B1" s="55"/>
      <c r="C1" s="55"/>
      <c r="D1" s="55"/>
      <c r="E1" s="55"/>
      <c r="F1" s="55"/>
      <c r="G1" s="55"/>
      <c r="H1" s="56"/>
    </row>
    <row r="2" spans="1:9" s="3" customFormat="1" ht="13.2" x14ac:dyDescent="0.2">
      <c r="A2" s="57" t="s">
        <v>14</v>
      </c>
      <c r="B2" s="58"/>
      <c r="C2" s="55" t="s">
        <v>22</v>
      </c>
      <c r="D2" s="55"/>
      <c r="E2" s="55"/>
      <c r="F2" s="55"/>
      <c r="G2" s="55"/>
      <c r="H2" s="63" t="s">
        <v>19</v>
      </c>
    </row>
    <row r="3" spans="1:9" s="1" customFormat="1" ht="24.9" customHeight="1" x14ac:dyDescent="0.2">
      <c r="A3" s="59"/>
      <c r="B3" s="60"/>
      <c r="C3" s="38" t="s">
        <v>15</v>
      </c>
      <c r="D3" s="39" t="s">
        <v>20</v>
      </c>
      <c r="E3" s="39" t="s">
        <v>16</v>
      </c>
      <c r="F3" s="39" t="s">
        <v>17</v>
      </c>
      <c r="G3" s="40" t="s">
        <v>18</v>
      </c>
      <c r="H3" s="64"/>
    </row>
    <row r="4" spans="1:9" s="1" customFormat="1" ht="13.2" x14ac:dyDescent="0.2">
      <c r="A4" s="61"/>
      <c r="B4" s="62"/>
      <c r="C4" s="41" t="s">
        <v>7</v>
      </c>
      <c r="D4" s="42" t="s">
        <v>8</v>
      </c>
      <c r="E4" s="42" t="s">
        <v>9</v>
      </c>
      <c r="F4" s="42" t="s">
        <v>10</v>
      </c>
      <c r="G4" s="42" t="s">
        <v>11</v>
      </c>
      <c r="H4" s="42" t="s">
        <v>12</v>
      </c>
    </row>
    <row r="5" spans="1:9" ht="13.2" x14ac:dyDescent="0.2">
      <c r="A5" s="22"/>
      <c r="B5" s="32" t="s">
        <v>0</v>
      </c>
      <c r="C5" s="43">
        <v>115605360</v>
      </c>
      <c r="D5" s="43">
        <v>18452675</v>
      </c>
      <c r="E5" s="43">
        <f>C5+D5</f>
        <v>134058035</v>
      </c>
      <c r="F5" s="43">
        <v>124208109.48</v>
      </c>
      <c r="G5" s="43">
        <v>125033592.12</v>
      </c>
      <c r="H5" s="43">
        <f>G5-C5</f>
        <v>9428232.1200000048</v>
      </c>
      <c r="I5" s="34" t="s">
        <v>37</v>
      </c>
    </row>
    <row r="6" spans="1:9" ht="13.2" x14ac:dyDescent="0.2">
      <c r="A6" s="23"/>
      <c r="B6" s="33" t="s">
        <v>1</v>
      </c>
      <c r="C6" s="44">
        <v>0</v>
      </c>
      <c r="D6" s="44">
        <v>0</v>
      </c>
      <c r="E6" s="44">
        <f t="shared" ref="E6:E9" si="0">C6+D6</f>
        <v>0</v>
      </c>
      <c r="F6" s="44">
        <v>0</v>
      </c>
      <c r="G6" s="44">
        <v>0</v>
      </c>
      <c r="H6" s="44">
        <f t="shared" ref="H6:H9" si="1">G6-C6</f>
        <v>0</v>
      </c>
      <c r="I6" s="34" t="s">
        <v>47</v>
      </c>
    </row>
    <row r="7" spans="1:9" ht="13.2" x14ac:dyDescent="0.2">
      <c r="A7" s="22"/>
      <c r="B7" s="32" t="s">
        <v>2</v>
      </c>
      <c r="C7" s="44">
        <v>0</v>
      </c>
      <c r="D7" s="44">
        <v>0</v>
      </c>
      <c r="E7" s="44">
        <f t="shared" si="0"/>
        <v>0</v>
      </c>
      <c r="F7" s="44">
        <v>0</v>
      </c>
      <c r="G7" s="44">
        <v>0</v>
      </c>
      <c r="H7" s="44">
        <f t="shared" si="1"/>
        <v>0</v>
      </c>
      <c r="I7" s="34" t="s">
        <v>38</v>
      </c>
    </row>
    <row r="8" spans="1:9" ht="13.2" x14ac:dyDescent="0.2">
      <c r="A8" s="22"/>
      <c r="B8" s="32" t="s">
        <v>3</v>
      </c>
      <c r="C8" s="44">
        <v>91955196</v>
      </c>
      <c r="D8" s="44">
        <v>-3500000</v>
      </c>
      <c r="E8" s="44">
        <f t="shared" si="0"/>
        <v>88455196</v>
      </c>
      <c r="F8" s="44">
        <v>65434635.079999998</v>
      </c>
      <c r="G8" s="44">
        <v>38084525.520000003</v>
      </c>
      <c r="H8" s="44">
        <f t="shared" si="1"/>
        <v>-53870670.479999997</v>
      </c>
      <c r="I8" s="34" t="s">
        <v>39</v>
      </c>
    </row>
    <row r="9" spans="1:9" ht="13.2" x14ac:dyDescent="0.2">
      <c r="A9" s="22"/>
      <c r="B9" s="32" t="s">
        <v>4</v>
      </c>
      <c r="C9" s="44">
        <v>1598454</v>
      </c>
      <c r="D9" s="44">
        <v>1750000</v>
      </c>
      <c r="E9" s="44">
        <f t="shared" si="0"/>
        <v>3348454</v>
      </c>
      <c r="F9" s="44">
        <v>3893666.86</v>
      </c>
      <c r="G9" s="44">
        <v>3889765.75</v>
      </c>
      <c r="H9" s="44">
        <f t="shared" si="1"/>
        <v>2291311.75</v>
      </c>
      <c r="I9" s="34" t="s">
        <v>40</v>
      </c>
    </row>
    <row r="10" spans="1:9" ht="13.2" x14ac:dyDescent="0.2">
      <c r="A10" s="23"/>
      <c r="B10" s="33" t="s">
        <v>5</v>
      </c>
      <c r="C10" s="44">
        <v>20182500</v>
      </c>
      <c r="D10" s="44">
        <v>-8000000</v>
      </c>
      <c r="E10" s="44">
        <f t="shared" ref="E10:E13" si="2">C10+D10</f>
        <v>12182500</v>
      </c>
      <c r="F10" s="44">
        <v>10104362.039999999</v>
      </c>
      <c r="G10" s="44">
        <v>10105679.039999999</v>
      </c>
      <c r="H10" s="44">
        <f t="shared" ref="H10:H13" si="3">G10-C10</f>
        <v>-10076820.960000001</v>
      </c>
      <c r="I10" s="34" t="s">
        <v>41</v>
      </c>
    </row>
    <row r="11" spans="1:9" ht="13.2" x14ac:dyDescent="0.2">
      <c r="A11" s="29"/>
      <c r="B11" s="32" t="s">
        <v>24</v>
      </c>
      <c r="C11" s="44">
        <v>0</v>
      </c>
      <c r="D11" s="44">
        <v>0</v>
      </c>
      <c r="E11" s="44">
        <f t="shared" si="2"/>
        <v>0</v>
      </c>
      <c r="F11" s="44">
        <v>0</v>
      </c>
      <c r="G11" s="44">
        <v>0</v>
      </c>
      <c r="H11" s="44">
        <f t="shared" si="3"/>
        <v>0</v>
      </c>
      <c r="I11" s="34" t="s">
        <v>42</v>
      </c>
    </row>
    <row r="12" spans="1:9" ht="20.399999999999999" x14ac:dyDescent="0.2">
      <c r="A12" s="29"/>
      <c r="B12" s="32" t="s">
        <v>25</v>
      </c>
      <c r="C12" s="44">
        <v>573471451.84000003</v>
      </c>
      <c r="D12" s="44">
        <v>58082128.899999999</v>
      </c>
      <c r="E12" s="44">
        <f t="shared" si="2"/>
        <v>631553580.74000001</v>
      </c>
      <c r="F12" s="44">
        <v>621802934.46000004</v>
      </c>
      <c r="G12" s="44">
        <v>621802113.17999995</v>
      </c>
      <c r="H12" s="44">
        <f t="shared" si="3"/>
        <v>48330661.339999914</v>
      </c>
      <c r="I12" s="34" t="s">
        <v>43</v>
      </c>
    </row>
    <row r="13" spans="1:9" ht="20.399999999999999" x14ac:dyDescent="0.2">
      <c r="A13" s="29"/>
      <c r="B13" s="32" t="s">
        <v>26</v>
      </c>
      <c r="C13" s="44">
        <v>0</v>
      </c>
      <c r="D13" s="44">
        <v>0</v>
      </c>
      <c r="E13" s="44">
        <f t="shared" si="2"/>
        <v>0</v>
      </c>
      <c r="F13" s="44">
        <v>0</v>
      </c>
      <c r="G13" s="44">
        <v>0</v>
      </c>
      <c r="H13" s="44">
        <f t="shared" si="3"/>
        <v>0</v>
      </c>
      <c r="I13" s="34" t="s">
        <v>44</v>
      </c>
    </row>
    <row r="14" spans="1:9" ht="13.2" x14ac:dyDescent="0.2">
      <c r="A14" s="22"/>
      <c r="B14" s="32" t="s">
        <v>6</v>
      </c>
      <c r="C14" s="44">
        <v>0</v>
      </c>
      <c r="D14" s="44">
        <v>185799000.00999999</v>
      </c>
      <c r="E14" s="44">
        <f t="shared" ref="E14" si="4">C14+D14</f>
        <v>185799000.00999999</v>
      </c>
      <c r="F14" s="44">
        <v>0</v>
      </c>
      <c r="G14" s="44">
        <v>0</v>
      </c>
      <c r="H14" s="44">
        <f t="shared" ref="H14" si="5">G14-C14</f>
        <v>0</v>
      </c>
      <c r="I14" s="34" t="s">
        <v>45</v>
      </c>
    </row>
    <row r="15" spans="1:9" ht="13.2" x14ac:dyDescent="0.2">
      <c r="A15" s="22"/>
      <c r="C15" s="45"/>
      <c r="D15" s="45"/>
      <c r="E15" s="45"/>
      <c r="F15" s="45"/>
      <c r="G15" s="45"/>
      <c r="H15" s="45"/>
      <c r="I15" s="34" t="s">
        <v>46</v>
      </c>
    </row>
    <row r="16" spans="1:9" ht="13.2" x14ac:dyDescent="0.2">
      <c r="A16" s="9"/>
      <c r="B16" s="10" t="s">
        <v>13</v>
      </c>
      <c r="C16" s="49">
        <f>SUM(C5:C14)</f>
        <v>802812961.84000003</v>
      </c>
      <c r="D16" s="49">
        <f t="shared" ref="D16:H16" si="6">SUM(D5:D14)</f>
        <v>252583803.91</v>
      </c>
      <c r="E16" s="49">
        <f t="shared" si="6"/>
        <v>1055396765.75</v>
      </c>
      <c r="F16" s="49">
        <f t="shared" si="6"/>
        <v>825443707.92000008</v>
      </c>
      <c r="G16" s="50">
        <f t="shared" si="6"/>
        <v>798915675.6099999</v>
      </c>
      <c r="H16" s="46">
        <f t="shared" si="6"/>
        <v>-3897286.2300000787</v>
      </c>
      <c r="I16" s="34" t="s">
        <v>46</v>
      </c>
    </row>
    <row r="17" spans="1:9" x14ac:dyDescent="0.2">
      <c r="A17" s="24"/>
      <c r="B17" s="19"/>
      <c r="C17" s="20"/>
      <c r="D17" s="20"/>
      <c r="E17" s="25"/>
      <c r="F17" s="21" t="s">
        <v>21</v>
      </c>
      <c r="G17" s="26"/>
      <c r="H17" s="18"/>
      <c r="I17" s="34" t="s">
        <v>46</v>
      </c>
    </row>
    <row r="18" spans="1:9" x14ac:dyDescent="0.2">
      <c r="A18" s="65" t="s">
        <v>23</v>
      </c>
      <c r="B18" s="66"/>
      <c r="C18" s="71" t="s">
        <v>22</v>
      </c>
      <c r="D18" s="71"/>
      <c r="E18" s="71"/>
      <c r="F18" s="71"/>
      <c r="G18" s="71"/>
      <c r="H18" s="72" t="s">
        <v>19</v>
      </c>
      <c r="I18" s="34" t="s">
        <v>46</v>
      </c>
    </row>
    <row r="19" spans="1:9" ht="20.399999999999999" x14ac:dyDescent="0.2">
      <c r="A19" s="67"/>
      <c r="B19" s="68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73"/>
      <c r="I19" s="34" t="s">
        <v>46</v>
      </c>
    </row>
    <row r="20" spans="1:9" x14ac:dyDescent="0.2">
      <c r="A20" s="69"/>
      <c r="B20" s="70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34" t="s">
        <v>46</v>
      </c>
    </row>
    <row r="21" spans="1:9" ht="13.2" x14ac:dyDescent="0.2">
      <c r="A21" s="30" t="s">
        <v>27</v>
      </c>
      <c r="B21" s="12"/>
      <c r="C21" s="46">
        <f t="shared" ref="C21:H21" si="7">SUM(C22+C23+C24+C25+C26+C27+C28+C29)</f>
        <v>802812961.84000003</v>
      </c>
      <c r="D21" s="46">
        <f t="shared" si="7"/>
        <v>66784803.899999999</v>
      </c>
      <c r="E21" s="46">
        <f t="shared" si="7"/>
        <v>869597765.74000001</v>
      </c>
      <c r="F21" s="46">
        <f t="shared" si="7"/>
        <v>825443707.92000008</v>
      </c>
      <c r="G21" s="46">
        <f t="shared" si="7"/>
        <v>798915675.6099999</v>
      </c>
      <c r="H21" s="46">
        <f t="shared" si="7"/>
        <v>-3897286.2300000787</v>
      </c>
      <c r="I21" s="34" t="s">
        <v>46</v>
      </c>
    </row>
    <row r="22" spans="1:9" ht="13.2" x14ac:dyDescent="0.2">
      <c r="A22" s="13"/>
      <c r="B22" s="14" t="s">
        <v>0</v>
      </c>
      <c r="C22" s="47">
        <v>115605360</v>
      </c>
      <c r="D22" s="47">
        <v>18452675</v>
      </c>
      <c r="E22" s="47">
        <f t="shared" ref="E22:E25" si="8">C22+D22</f>
        <v>134058035</v>
      </c>
      <c r="F22" s="47">
        <v>124208109.48</v>
      </c>
      <c r="G22" s="47">
        <v>125033592.12</v>
      </c>
      <c r="H22" s="47">
        <f t="shared" ref="H22:H25" si="9">G22-C22</f>
        <v>9428232.1200000048</v>
      </c>
      <c r="I22" s="34" t="s">
        <v>37</v>
      </c>
    </row>
    <row r="23" spans="1:9" ht="13.2" x14ac:dyDescent="0.2">
      <c r="A23" s="13"/>
      <c r="B23" s="14" t="s">
        <v>1</v>
      </c>
      <c r="C23" s="47">
        <v>0</v>
      </c>
      <c r="D23" s="47">
        <v>0</v>
      </c>
      <c r="E23" s="47">
        <f t="shared" si="8"/>
        <v>0</v>
      </c>
      <c r="F23" s="47">
        <v>0</v>
      </c>
      <c r="G23" s="47">
        <v>0</v>
      </c>
      <c r="H23" s="47">
        <f t="shared" si="9"/>
        <v>0</v>
      </c>
      <c r="I23" s="34" t="s">
        <v>47</v>
      </c>
    </row>
    <row r="24" spans="1:9" ht="13.2" x14ac:dyDescent="0.2">
      <c r="A24" s="13"/>
      <c r="B24" s="14" t="s">
        <v>2</v>
      </c>
      <c r="C24" s="47">
        <v>0</v>
      </c>
      <c r="D24" s="47">
        <v>0</v>
      </c>
      <c r="E24" s="47">
        <f t="shared" si="8"/>
        <v>0</v>
      </c>
      <c r="F24" s="47">
        <v>0</v>
      </c>
      <c r="G24" s="47">
        <v>0</v>
      </c>
      <c r="H24" s="47">
        <f t="shared" si="9"/>
        <v>0</v>
      </c>
      <c r="I24" s="34" t="s">
        <v>38</v>
      </c>
    </row>
    <row r="25" spans="1:9" ht="13.2" x14ac:dyDescent="0.2">
      <c r="A25" s="13"/>
      <c r="B25" s="14" t="s">
        <v>3</v>
      </c>
      <c r="C25" s="47">
        <v>91955196</v>
      </c>
      <c r="D25" s="47">
        <v>-3500000</v>
      </c>
      <c r="E25" s="47">
        <f t="shared" si="8"/>
        <v>88455196</v>
      </c>
      <c r="F25" s="47">
        <v>65434635.079999998</v>
      </c>
      <c r="G25" s="47">
        <v>38084525.520000003</v>
      </c>
      <c r="H25" s="47">
        <f t="shared" si="9"/>
        <v>-53870670.479999997</v>
      </c>
      <c r="I25" s="34" t="s">
        <v>39</v>
      </c>
    </row>
    <row r="26" spans="1:9" ht="13.2" x14ac:dyDescent="0.2">
      <c r="A26" s="13"/>
      <c r="B26" s="14" t="s">
        <v>28</v>
      </c>
      <c r="C26" s="47">
        <v>1598454</v>
      </c>
      <c r="D26" s="47">
        <v>1750000</v>
      </c>
      <c r="E26" s="47">
        <f t="shared" ref="E26" si="10">C26+D26</f>
        <v>3348454</v>
      </c>
      <c r="F26" s="47">
        <v>3893666.86</v>
      </c>
      <c r="G26" s="47">
        <v>3889765.75</v>
      </c>
      <c r="H26" s="47">
        <f t="shared" ref="H26" si="11">G26-C26</f>
        <v>2291311.75</v>
      </c>
      <c r="I26" s="34" t="s">
        <v>40</v>
      </c>
    </row>
    <row r="27" spans="1:9" ht="13.2" x14ac:dyDescent="0.2">
      <c r="A27" s="13"/>
      <c r="B27" s="14" t="s">
        <v>29</v>
      </c>
      <c r="C27" s="47">
        <v>20182500</v>
      </c>
      <c r="D27" s="47">
        <v>-8000000</v>
      </c>
      <c r="E27" s="47">
        <f t="shared" ref="E27:E29" si="12">C27+D27</f>
        <v>12182500</v>
      </c>
      <c r="F27" s="47">
        <v>10104362.039999999</v>
      </c>
      <c r="G27" s="47">
        <v>10105679.039999999</v>
      </c>
      <c r="H27" s="47">
        <f t="shared" ref="H27:H29" si="13">G27-C27</f>
        <v>-10076820.960000001</v>
      </c>
      <c r="I27" s="34" t="s">
        <v>41</v>
      </c>
    </row>
    <row r="28" spans="1:9" ht="20.399999999999999" x14ac:dyDescent="0.2">
      <c r="A28" s="13"/>
      <c r="B28" s="14" t="s">
        <v>30</v>
      </c>
      <c r="C28" s="47">
        <v>573471451.84000003</v>
      </c>
      <c r="D28" s="47">
        <v>58082128.899999999</v>
      </c>
      <c r="E28" s="47">
        <f t="shared" si="12"/>
        <v>631553580.74000001</v>
      </c>
      <c r="F28" s="47">
        <v>621802934.46000004</v>
      </c>
      <c r="G28" s="47">
        <v>621802113.17999995</v>
      </c>
      <c r="H28" s="47">
        <f t="shared" si="13"/>
        <v>48330661.339999914</v>
      </c>
      <c r="I28" s="34" t="s">
        <v>43</v>
      </c>
    </row>
    <row r="29" spans="1:9" ht="20.399999999999999" x14ac:dyDescent="0.2">
      <c r="A29" s="13"/>
      <c r="B29" s="14" t="s">
        <v>26</v>
      </c>
      <c r="C29" s="47">
        <v>0</v>
      </c>
      <c r="D29" s="47">
        <v>0</v>
      </c>
      <c r="E29" s="47">
        <f t="shared" si="12"/>
        <v>0</v>
      </c>
      <c r="F29" s="47">
        <v>0</v>
      </c>
      <c r="G29" s="47">
        <v>0</v>
      </c>
      <c r="H29" s="47">
        <f t="shared" si="13"/>
        <v>0</v>
      </c>
      <c r="I29" s="34" t="s">
        <v>44</v>
      </c>
    </row>
    <row r="30" spans="1:9" ht="13.2" x14ac:dyDescent="0.2">
      <c r="A30" s="13"/>
      <c r="B30" s="14"/>
      <c r="C30" s="47"/>
      <c r="D30" s="47"/>
      <c r="E30" s="47"/>
      <c r="F30" s="47"/>
      <c r="G30" s="47"/>
      <c r="H30" s="47"/>
      <c r="I30" s="34" t="s">
        <v>46</v>
      </c>
    </row>
    <row r="31" spans="1:9" ht="41.25" customHeight="1" x14ac:dyDescent="0.2">
      <c r="A31" s="52" t="s">
        <v>48</v>
      </c>
      <c r="B31" s="53"/>
      <c r="C31" s="48">
        <f t="shared" ref="C31:H31" si="14">SUM(C32:C35)</f>
        <v>0</v>
      </c>
      <c r="D31" s="48">
        <f t="shared" si="14"/>
        <v>0</v>
      </c>
      <c r="E31" s="48">
        <f t="shared" si="14"/>
        <v>0</v>
      </c>
      <c r="F31" s="48">
        <f t="shared" si="14"/>
        <v>0</v>
      </c>
      <c r="G31" s="48">
        <f t="shared" si="14"/>
        <v>0</v>
      </c>
      <c r="H31" s="48">
        <f t="shared" si="14"/>
        <v>0</v>
      </c>
      <c r="I31" s="34" t="s">
        <v>46</v>
      </c>
    </row>
    <row r="32" spans="1:9" ht="13.2" x14ac:dyDescent="0.2">
      <c r="A32" s="13"/>
      <c r="B32" s="14" t="s">
        <v>1</v>
      </c>
      <c r="C32" s="47">
        <v>0</v>
      </c>
      <c r="D32" s="47">
        <v>0</v>
      </c>
      <c r="E32" s="47">
        <f>C32+D32</f>
        <v>0</v>
      </c>
      <c r="F32" s="47">
        <v>0</v>
      </c>
      <c r="G32" s="47">
        <v>0</v>
      </c>
      <c r="H32" s="47">
        <f>G32-C32</f>
        <v>0</v>
      </c>
      <c r="I32" s="34" t="s">
        <v>47</v>
      </c>
    </row>
    <row r="33" spans="1:9" ht="13.2" x14ac:dyDescent="0.2">
      <c r="A33" s="13"/>
      <c r="B33" s="14" t="s">
        <v>31</v>
      </c>
      <c r="C33" s="47">
        <v>0</v>
      </c>
      <c r="D33" s="47">
        <v>0</v>
      </c>
      <c r="E33" s="47">
        <f>C33+D33</f>
        <v>0</v>
      </c>
      <c r="F33" s="47">
        <v>0</v>
      </c>
      <c r="G33" s="47">
        <v>0</v>
      </c>
      <c r="H33" s="47">
        <f t="shared" ref="H33:H34" si="15">G33-C33</f>
        <v>0</v>
      </c>
      <c r="I33" s="34" t="s">
        <v>40</v>
      </c>
    </row>
    <row r="34" spans="1:9" ht="13.2" x14ac:dyDescent="0.2">
      <c r="A34" s="13"/>
      <c r="B34" s="14" t="s">
        <v>32</v>
      </c>
      <c r="C34" s="47">
        <v>0</v>
      </c>
      <c r="D34" s="47">
        <v>0</v>
      </c>
      <c r="E34" s="47">
        <f>C34+D34</f>
        <v>0</v>
      </c>
      <c r="F34" s="47">
        <v>0</v>
      </c>
      <c r="G34" s="47">
        <v>0</v>
      </c>
      <c r="H34" s="47">
        <f t="shared" si="15"/>
        <v>0</v>
      </c>
      <c r="I34" s="34" t="s">
        <v>42</v>
      </c>
    </row>
    <row r="35" spans="1:9" ht="20.399999999999999" x14ac:dyDescent="0.2">
      <c r="A35" s="13"/>
      <c r="B35" s="14" t="s">
        <v>26</v>
      </c>
      <c r="C35" s="47">
        <v>0</v>
      </c>
      <c r="D35" s="47">
        <v>0</v>
      </c>
      <c r="E35" s="47">
        <f>C35+D35</f>
        <v>0</v>
      </c>
      <c r="F35" s="47">
        <v>0</v>
      </c>
      <c r="G35" s="47">
        <v>0</v>
      </c>
      <c r="H35" s="47">
        <f t="shared" ref="H35" si="16">G35-C35</f>
        <v>0</v>
      </c>
      <c r="I35" s="34" t="s">
        <v>44</v>
      </c>
    </row>
    <row r="36" spans="1:9" ht="13.2" x14ac:dyDescent="0.2">
      <c r="A36" s="13"/>
      <c r="B36" s="14"/>
      <c r="C36" s="47"/>
      <c r="D36" s="47"/>
      <c r="E36" s="47"/>
      <c r="F36" s="47"/>
      <c r="G36" s="47"/>
      <c r="H36" s="47"/>
      <c r="I36" s="34" t="s">
        <v>46</v>
      </c>
    </row>
    <row r="37" spans="1:9" ht="13.2" x14ac:dyDescent="0.2">
      <c r="A37" s="31" t="s">
        <v>33</v>
      </c>
      <c r="B37" s="15"/>
      <c r="C37" s="48">
        <f t="shared" ref="C37:H37" si="17">SUM(C38)</f>
        <v>0</v>
      </c>
      <c r="D37" s="48">
        <f t="shared" si="17"/>
        <v>185799000.00999999</v>
      </c>
      <c r="E37" s="48">
        <f t="shared" si="17"/>
        <v>185799000.00999999</v>
      </c>
      <c r="F37" s="48">
        <f t="shared" si="17"/>
        <v>0</v>
      </c>
      <c r="G37" s="48">
        <f t="shared" si="17"/>
        <v>0</v>
      </c>
      <c r="H37" s="48">
        <f t="shared" si="17"/>
        <v>0</v>
      </c>
      <c r="I37" s="34" t="s">
        <v>46</v>
      </c>
    </row>
    <row r="38" spans="1:9" ht="13.2" x14ac:dyDescent="0.2">
      <c r="A38" s="11"/>
      <c r="B38" s="14" t="s">
        <v>6</v>
      </c>
      <c r="C38" s="47">
        <v>0</v>
      </c>
      <c r="D38" s="47">
        <v>185799000.00999999</v>
      </c>
      <c r="E38" s="47">
        <f>C38+D38</f>
        <v>185799000.00999999</v>
      </c>
      <c r="F38" s="47">
        <v>0</v>
      </c>
      <c r="G38" s="47">
        <v>0</v>
      </c>
      <c r="H38" s="47">
        <f>G38-C38</f>
        <v>0</v>
      </c>
      <c r="I38" s="34" t="s">
        <v>45</v>
      </c>
    </row>
    <row r="39" spans="1:9" ht="13.2" x14ac:dyDescent="0.2">
      <c r="A39" s="16"/>
      <c r="B39" s="17" t="s">
        <v>13</v>
      </c>
      <c r="C39" s="49">
        <f>SUM(C37+C31+C21)</f>
        <v>802812961.84000003</v>
      </c>
      <c r="D39" s="49">
        <f t="shared" ref="D39:H39" si="18">SUM(D37+D31+D21)</f>
        <v>252583803.91</v>
      </c>
      <c r="E39" s="49">
        <f t="shared" si="18"/>
        <v>1055396765.75</v>
      </c>
      <c r="F39" s="49">
        <f t="shared" si="18"/>
        <v>825443707.92000008</v>
      </c>
      <c r="G39" s="49">
        <f t="shared" si="18"/>
        <v>798915675.6099999</v>
      </c>
      <c r="H39" s="46">
        <f t="shared" si="18"/>
        <v>-3897286.2300000787</v>
      </c>
      <c r="I39" s="34" t="s">
        <v>46</v>
      </c>
    </row>
    <row r="40" spans="1:9" x14ac:dyDescent="0.2">
      <c r="B40" s="37" t="s">
        <v>52</v>
      </c>
    </row>
    <row r="42" spans="1:9" ht="21.6" x14ac:dyDescent="0.2">
      <c r="B42" s="27" t="s">
        <v>34</v>
      </c>
    </row>
    <row r="43" spans="1:9" ht="11.4" x14ac:dyDescent="0.2">
      <c r="B43" s="28" t="s">
        <v>35</v>
      </c>
    </row>
    <row r="44" spans="1:9" ht="30.75" customHeight="1" x14ac:dyDescent="0.2">
      <c r="B44" s="51" t="s">
        <v>36</v>
      </c>
      <c r="C44" s="51"/>
      <c r="D44" s="51"/>
      <c r="E44" s="51"/>
      <c r="F44" s="51"/>
      <c r="G44" s="51"/>
      <c r="H44" s="51"/>
    </row>
    <row r="45" spans="1:9" ht="30.75" customHeight="1" x14ac:dyDescent="0.2">
      <c r="B45" s="35"/>
      <c r="C45" s="35"/>
      <c r="D45" s="35"/>
      <c r="E45" s="35"/>
      <c r="F45" s="35"/>
      <c r="G45" s="35"/>
      <c r="H45" s="35"/>
    </row>
    <row r="46" spans="1:9" ht="30.75" customHeight="1" x14ac:dyDescent="0.2">
      <c r="B46" s="35"/>
      <c r="C46" s="35"/>
      <c r="D46" s="35"/>
      <c r="E46" s="35"/>
      <c r="F46" s="35"/>
      <c r="G46" s="35"/>
      <c r="H46" s="35"/>
    </row>
    <row r="47" spans="1:9" ht="30.75" customHeight="1" x14ac:dyDescent="0.2">
      <c r="B47" s="35"/>
      <c r="C47" s="35"/>
      <c r="D47" s="35"/>
      <c r="E47" s="35"/>
      <c r="F47" s="35"/>
      <c r="G47" s="35"/>
      <c r="H47" s="35"/>
    </row>
    <row r="48" spans="1:9" ht="13.8" customHeight="1" x14ac:dyDescent="0.2">
      <c r="B48" s="36" t="s">
        <v>56</v>
      </c>
      <c r="C48" s="35"/>
      <c r="D48" s="74" t="s">
        <v>49</v>
      </c>
      <c r="E48" s="74"/>
      <c r="F48" s="74"/>
      <c r="G48" s="35"/>
      <c r="H48" s="35"/>
    </row>
    <row r="49" spans="2:8" ht="9.6" customHeight="1" x14ac:dyDescent="0.2">
      <c r="B49" s="36" t="s">
        <v>50</v>
      </c>
      <c r="C49" s="35"/>
      <c r="D49" s="74" t="s">
        <v>51</v>
      </c>
      <c r="E49" s="74"/>
      <c r="F49" s="74"/>
      <c r="G49" s="35" t="s">
        <v>55</v>
      </c>
      <c r="H49" s="35"/>
    </row>
    <row r="50" spans="2:8" x14ac:dyDescent="0.2">
      <c r="B50" s="36" t="s">
        <v>54</v>
      </c>
    </row>
  </sheetData>
  <sheetProtection formatCells="0" formatColumns="0" formatRows="0" insertRows="0" autoFilter="0"/>
  <mergeCells count="11">
    <mergeCell ref="D48:F48"/>
    <mergeCell ref="D49:F49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51181102362204722" right="0.31496062992125984" top="0.94488188976377963" bottom="0.94488188976377963" header="0.31496062992125984" footer="0.31496062992125984"/>
  <pageSetup scale="90" orientation="landscape" r:id="rId1"/>
  <ignoredErrors>
    <ignoredError sqref="C20:G20 C4:G4 I5:I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2022-01-26T14:10:55Z</cp:lastPrinted>
  <dcterms:created xsi:type="dcterms:W3CDTF">2012-12-11T20:48:19Z</dcterms:created>
  <dcterms:modified xsi:type="dcterms:W3CDTF">2022-05-13T11:18:22Z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